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<sst xmlns="http://schemas.openxmlformats.org/spreadsheetml/2006/main" count="49" uniqueCount="41">
  <si>
    <t>Показатель</t>
  </si>
  <si>
    <t>Безвозмездные поступления</t>
  </si>
  <si>
    <t>Дефицит (профицит)</t>
  </si>
  <si>
    <t>Расходы</t>
  </si>
  <si>
    <t>Дотации</t>
  </si>
  <si>
    <t>отношение дефицита к объему доходов без учета безвозмездных поступлений, %</t>
  </si>
  <si>
    <t>Бюджетные кредиты</t>
  </si>
  <si>
    <t>Кредиты кредитных организаций</t>
  </si>
  <si>
    <t>Налоговые, неналоговые</t>
  </si>
  <si>
    <t>Субсидии</t>
  </si>
  <si>
    <t>Субвенции</t>
  </si>
  <si>
    <t>Доходы</t>
  </si>
  <si>
    <t>Иные межбюджетные трансферты</t>
  </si>
  <si>
    <t>2020 год</t>
  </si>
  <si>
    <t>2021 год</t>
  </si>
  <si>
    <t>2022 год</t>
  </si>
  <si>
    <t>2023 год</t>
  </si>
  <si>
    <t>2024 год</t>
  </si>
  <si>
    <t>2015 год
(отчетный)</t>
  </si>
  <si>
    <r>
      <t xml:space="preserve">2019 год
</t>
    </r>
    <r>
      <rPr>
        <sz val="10"/>
        <color indexed="8"/>
        <rFont val="Times New Roman"/>
        <family val="1"/>
      </rPr>
      <t>(2-й год планового периода)</t>
    </r>
  </si>
  <si>
    <r>
      <t xml:space="preserve">2018 год
</t>
    </r>
    <r>
      <rPr>
        <sz val="10"/>
        <color indexed="8"/>
        <rFont val="Times New Roman"/>
        <family val="1"/>
      </rPr>
      <t>(1-й год планового периода)</t>
    </r>
  </si>
  <si>
    <t>Приложение</t>
  </si>
  <si>
    <t>(тыс.руб.)</t>
  </si>
  <si>
    <t xml:space="preserve"> на долгосрочный период до 2024 года</t>
  </si>
  <si>
    <t xml:space="preserve">к бюджетному прогнозу </t>
  </si>
  <si>
    <t>Нижнеломовского района Пензенской области</t>
  </si>
  <si>
    <t>I. Консолидированный бюджет Нижнеломовского района Пензенской области</t>
  </si>
  <si>
    <t>II. Бюджет Нижнеломовского района Пензенской области</t>
  </si>
  <si>
    <t>III. Местные бюджеты Нижнеломовского района Пензенской области</t>
  </si>
  <si>
    <t>Расходы на обслуживание муниципального долга</t>
  </si>
  <si>
    <t>отношение расходов на обслуживание муниципального долга к общему объему расходов, за исключением расходов, которые осуществляются за счет субвенций, предоставляемых из бюджетов бюджетной системы РФ</t>
  </si>
  <si>
    <t>Муниципальный долг на конец года</t>
  </si>
  <si>
    <t>отношение муниципального долга к объему доходов без учета безвозмездных поступлений, %</t>
  </si>
  <si>
    <t>Прогноз характеристик консолидированного бюджета Нижнеломовского района Пензенской области, бюджета Нижнеломовского района Пензенской области, местных бюджетов Нижнеломовского района Пензенской области</t>
  </si>
  <si>
    <t>Доходы - всего, в том числе:</t>
  </si>
  <si>
    <t>Безвозмездные поступления, из них:</t>
  </si>
  <si>
    <t>Межбюджетные трансферты, из них:</t>
  </si>
  <si>
    <t>Расходы - всего, из них:</t>
  </si>
  <si>
    <t>Источники финансирования, из них:</t>
  </si>
  <si>
    <t>2016 год
(отчетный)</t>
  </si>
  <si>
    <r>
      <t xml:space="preserve">2017 год
</t>
    </r>
    <r>
      <rPr>
        <sz val="10"/>
        <color indexed="8"/>
        <rFont val="Times New Roman"/>
        <family val="1"/>
      </rPr>
      <t>(текущий) на 01.10.2017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</si>
</sst>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72" fontId="2" fillId="4" borderId="10" xfId="0" applyNumberFormat="1" applyFont="1" applyFill="1" applyBorder="1" applyAlignment="1">
      <alignment horizontal="center" vertical="top" wrapText="1"/>
    </xf>
    <xf numFmtId="172" fontId="2" fillId="7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0" fontId="2" fillId="23" borderId="11" xfId="0" applyFont="1" applyFill="1" applyBorder="1" applyAlignment="1">
      <alignment horizontal="center" vertical="top" wrapText="1"/>
    </xf>
    <xf numFmtId="0" fontId="2" fillId="2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2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45" sqref="L45"/>
    </sheetView>
  </sheetViews>
  <sheetFormatPr defaultColWidth="9.140625" defaultRowHeight="15"/>
  <cols>
    <col min="1" max="1" width="49.57421875" style="1" customWidth="1"/>
    <col min="2" max="3" width="11.140625" style="1" bestFit="1" customWidth="1"/>
    <col min="4" max="4" width="12.140625" style="1" bestFit="1" customWidth="1"/>
    <col min="5" max="5" width="12.8515625" style="1" customWidth="1"/>
    <col min="6" max="6" width="11.140625" style="1" customWidth="1"/>
    <col min="7" max="11" width="11.28125" style="1" bestFit="1" customWidth="1"/>
    <col min="12" max="16384" width="9.140625" style="1" customWidth="1"/>
  </cols>
  <sheetData>
    <row r="1" spans="6:11" ht="15.75">
      <c r="F1" s="32" t="s">
        <v>21</v>
      </c>
      <c r="G1" s="32"/>
      <c r="H1" s="32"/>
      <c r="I1" s="32"/>
      <c r="J1" s="32"/>
      <c r="K1" s="32"/>
    </row>
    <row r="2" spans="6:11" ht="15.75">
      <c r="F2" s="32" t="s">
        <v>24</v>
      </c>
      <c r="G2" s="32"/>
      <c r="H2" s="32"/>
      <c r="I2" s="32"/>
      <c r="J2" s="32"/>
      <c r="K2" s="32"/>
    </row>
    <row r="3" spans="6:11" ht="15.75">
      <c r="F3" s="32" t="s">
        <v>25</v>
      </c>
      <c r="G3" s="32"/>
      <c r="H3" s="32"/>
      <c r="I3" s="32"/>
      <c r="J3" s="32"/>
      <c r="K3" s="32"/>
    </row>
    <row r="4" spans="6:11" ht="15.75">
      <c r="F4" s="32" t="s">
        <v>23</v>
      </c>
      <c r="G4" s="32"/>
      <c r="H4" s="32"/>
      <c r="I4" s="32"/>
      <c r="J4" s="32"/>
      <c r="K4" s="32"/>
    </row>
    <row r="5" spans="1:11" ht="15.7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5.75">
      <c r="K6" s="1" t="s">
        <v>22</v>
      </c>
    </row>
    <row r="7" spans="1:11" ht="52.5" customHeight="1">
      <c r="A7" s="2" t="s">
        <v>0</v>
      </c>
      <c r="B7" s="10" t="s">
        <v>18</v>
      </c>
      <c r="C7" s="10" t="s">
        <v>39</v>
      </c>
      <c r="D7" s="11" t="s">
        <v>40</v>
      </c>
      <c r="E7" s="11" t="s">
        <v>20</v>
      </c>
      <c r="F7" s="11" t="s">
        <v>19</v>
      </c>
      <c r="G7" s="10" t="s">
        <v>13</v>
      </c>
      <c r="H7" s="10" t="s">
        <v>14</v>
      </c>
      <c r="I7" s="10" t="s">
        <v>15</v>
      </c>
      <c r="J7" s="10" t="s">
        <v>16</v>
      </c>
      <c r="K7" s="10" t="s">
        <v>17</v>
      </c>
    </row>
    <row r="8" spans="1:11" ht="15.75" customHeight="1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" customHeight="1">
      <c r="A9" s="4" t="s">
        <v>34</v>
      </c>
      <c r="B9" s="6">
        <f>B10+B11</f>
        <v>762275.3</v>
      </c>
      <c r="C9" s="6">
        <f aca="true" t="shared" si="0" ref="C9:K9">C10+C11</f>
        <v>828658.9</v>
      </c>
      <c r="D9" s="6">
        <f t="shared" si="0"/>
        <v>1083370.1</v>
      </c>
      <c r="E9" s="6">
        <f t="shared" si="0"/>
        <v>695995.1</v>
      </c>
      <c r="F9" s="6">
        <f t="shared" si="0"/>
        <v>722660.77</v>
      </c>
      <c r="G9" s="6">
        <f t="shared" si="0"/>
        <v>729838.65</v>
      </c>
      <c r="H9" s="6">
        <f t="shared" si="0"/>
        <v>739760.2</v>
      </c>
      <c r="I9" s="6">
        <f t="shared" si="0"/>
        <v>750070.2</v>
      </c>
      <c r="J9" s="6">
        <f t="shared" si="0"/>
        <v>760770.2</v>
      </c>
      <c r="K9" s="6">
        <f t="shared" si="0"/>
        <v>771970.2</v>
      </c>
    </row>
    <row r="10" spans="1:12" ht="15" customHeight="1">
      <c r="A10" s="3" t="s">
        <v>8</v>
      </c>
      <c r="B10" s="26">
        <v>212804.4</v>
      </c>
      <c r="C10" s="26">
        <v>241202.6</v>
      </c>
      <c r="D10" s="26">
        <v>233633.3</v>
      </c>
      <c r="E10" s="26">
        <v>233847.8</v>
      </c>
      <c r="F10" s="26">
        <v>240890.57</v>
      </c>
      <c r="G10" s="26">
        <v>248068.45</v>
      </c>
      <c r="H10" s="26">
        <v>257990</v>
      </c>
      <c r="I10" s="26">
        <v>268300</v>
      </c>
      <c r="J10" s="28">
        <v>279000</v>
      </c>
      <c r="K10" s="28">
        <v>290200</v>
      </c>
      <c r="L10" s="27"/>
    </row>
    <row r="11" spans="1:12" ht="15" customHeight="1">
      <c r="A11" s="3" t="s">
        <v>1</v>
      </c>
      <c r="B11" s="26">
        <v>549470.9</v>
      </c>
      <c r="C11" s="26">
        <v>587456.3</v>
      </c>
      <c r="D11" s="26">
        <v>849736.8</v>
      </c>
      <c r="E11" s="26">
        <v>462147.3</v>
      </c>
      <c r="F11" s="26">
        <v>481770.2</v>
      </c>
      <c r="G11" s="26">
        <v>481770.2</v>
      </c>
      <c r="H11" s="26">
        <v>481770.2</v>
      </c>
      <c r="I11" s="26">
        <v>481770.2</v>
      </c>
      <c r="J11" s="26">
        <v>481770.2</v>
      </c>
      <c r="K11" s="26">
        <v>481770.2</v>
      </c>
      <c r="L11" s="27"/>
    </row>
    <row r="12" spans="1:11" ht="15" customHeight="1">
      <c r="A12" s="4" t="s">
        <v>3</v>
      </c>
      <c r="B12" s="13">
        <f aca="true" t="shared" si="1" ref="B12:K12">B9-B13</f>
        <v>765477.7000000001</v>
      </c>
      <c r="C12" s="13">
        <f t="shared" si="1"/>
        <v>829366</v>
      </c>
      <c r="D12" s="13">
        <f t="shared" si="1"/>
        <v>1106639</v>
      </c>
      <c r="E12" s="13">
        <f t="shared" si="1"/>
        <v>695995.1</v>
      </c>
      <c r="F12" s="13">
        <f t="shared" si="1"/>
        <v>722660.77</v>
      </c>
      <c r="G12" s="13">
        <f t="shared" si="1"/>
        <v>729838.65</v>
      </c>
      <c r="H12" s="13">
        <f t="shared" si="1"/>
        <v>739760.2</v>
      </c>
      <c r="I12" s="13">
        <f t="shared" si="1"/>
        <v>750070.2</v>
      </c>
      <c r="J12" s="13">
        <f t="shared" si="1"/>
        <v>760770.2</v>
      </c>
      <c r="K12" s="13">
        <f t="shared" si="1"/>
        <v>771970.2</v>
      </c>
    </row>
    <row r="13" spans="1:11" ht="15" customHeight="1">
      <c r="A13" s="4" t="s">
        <v>2</v>
      </c>
      <c r="B13" s="13">
        <f aca="true" t="shared" si="2" ref="B13:K13">B27+B39</f>
        <v>-3202.4000000000233</v>
      </c>
      <c r="C13" s="13">
        <f t="shared" si="2"/>
        <v>-707.1000000000231</v>
      </c>
      <c r="D13" s="13">
        <f t="shared" si="2"/>
        <v>-23268.900000000023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</row>
    <row r="14" spans="1:11" ht="15" customHeight="1">
      <c r="A14" s="33" t="s">
        <v>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" customHeight="1">
      <c r="A15" s="4" t="s">
        <v>34</v>
      </c>
      <c r="B15" s="6">
        <f>B16+B17</f>
        <v>596597</v>
      </c>
      <c r="C15" s="6">
        <f aca="true" t="shared" si="3" ref="C15:K15">C16+C17</f>
        <v>640723.5</v>
      </c>
      <c r="D15" s="6">
        <f t="shared" si="3"/>
        <v>871758.365</v>
      </c>
      <c r="E15" s="6">
        <f t="shared" si="3"/>
        <v>611143.9900000001</v>
      </c>
      <c r="F15" s="6">
        <f t="shared" si="3"/>
        <v>635876.9</v>
      </c>
      <c r="G15" s="6">
        <f t="shared" si="3"/>
        <v>641491.2</v>
      </c>
      <c r="H15" s="6">
        <f t="shared" si="3"/>
        <v>648089.9</v>
      </c>
      <c r="I15" s="6">
        <f t="shared" si="3"/>
        <v>654979.9</v>
      </c>
      <c r="J15" s="6">
        <f t="shared" si="3"/>
        <v>662129.9</v>
      </c>
      <c r="K15" s="6">
        <f t="shared" si="3"/>
        <v>669559.9</v>
      </c>
    </row>
    <row r="16" spans="1:11" s="27" customFormat="1" ht="15" customHeight="1">
      <c r="A16" s="25" t="s">
        <v>8</v>
      </c>
      <c r="B16" s="26">
        <v>131690.2</v>
      </c>
      <c r="C16" s="26">
        <v>159553.4</v>
      </c>
      <c r="D16" s="26">
        <v>141173.3</v>
      </c>
      <c r="E16" s="26">
        <v>153948.29</v>
      </c>
      <c r="F16" s="26">
        <v>159497</v>
      </c>
      <c r="G16" s="26">
        <v>165111.3</v>
      </c>
      <c r="H16" s="26">
        <v>171710</v>
      </c>
      <c r="I16" s="26">
        <v>178600</v>
      </c>
      <c r="J16" s="26">
        <v>185750</v>
      </c>
      <c r="K16" s="26">
        <v>193180</v>
      </c>
    </row>
    <row r="17" spans="1:11" s="21" customFormat="1" ht="15" customHeight="1">
      <c r="A17" s="4" t="s">
        <v>35</v>
      </c>
      <c r="B17" s="6">
        <v>464906.8</v>
      </c>
      <c r="C17" s="6">
        <v>481170.1</v>
      </c>
      <c r="D17" s="6">
        <f>D21+D20+D19+D18</f>
        <v>730585.0650000001</v>
      </c>
      <c r="E17" s="6">
        <f aca="true" t="shared" si="4" ref="E17:K17">E21+E20+E19+E18</f>
        <v>457195.70000000007</v>
      </c>
      <c r="F17" s="6">
        <f t="shared" si="4"/>
        <v>476379.9</v>
      </c>
      <c r="G17" s="6">
        <f t="shared" si="4"/>
        <v>476379.9</v>
      </c>
      <c r="H17" s="6">
        <f t="shared" si="4"/>
        <v>476379.9</v>
      </c>
      <c r="I17" s="6">
        <f t="shared" si="4"/>
        <v>476379.9</v>
      </c>
      <c r="J17" s="6">
        <f t="shared" si="4"/>
        <v>476379.9</v>
      </c>
      <c r="K17" s="6">
        <f t="shared" si="4"/>
        <v>476379.9</v>
      </c>
    </row>
    <row r="18" spans="1:13" ht="15.75">
      <c r="A18" s="25" t="s">
        <v>4</v>
      </c>
      <c r="B18" s="26">
        <v>100614.2</v>
      </c>
      <c r="C18" s="26">
        <v>118517.4</v>
      </c>
      <c r="D18" s="26">
        <v>133448.6</v>
      </c>
      <c r="E18" s="26">
        <v>94435.4</v>
      </c>
      <c r="F18" s="26">
        <v>98245</v>
      </c>
      <c r="G18" s="26">
        <v>98245</v>
      </c>
      <c r="H18" s="26">
        <v>98245</v>
      </c>
      <c r="I18" s="26">
        <v>98245</v>
      </c>
      <c r="J18" s="26">
        <v>98245</v>
      </c>
      <c r="K18" s="26">
        <v>98245</v>
      </c>
      <c r="L18" s="27"/>
      <c r="M18" s="27"/>
    </row>
    <row r="19" spans="1:13" ht="15.75">
      <c r="A19" s="25" t="s">
        <v>9</v>
      </c>
      <c r="B19" s="26">
        <v>13318.4</v>
      </c>
      <c r="C19" s="26">
        <v>9462.8</v>
      </c>
      <c r="D19" s="26">
        <v>151634.99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7"/>
      <c r="M19" s="27"/>
    </row>
    <row r="20" spans="1:13" ht="15.75">
      <c r="A20" s="25" t="s">
        <v>10</v>
      </c>
      <c r="B20" s="26">
        <v>346836.2</v>
      </c>
      <c r="C20" s="26">
        <v>353025.4</v>
      </c>
      <c r="D20" s="26">
        <v>359176.607</v>
      </c>
      <c r="E20" s="26">
        <v>357453.4</v>
      </c>
      <c r="F20" s="26">
        <v>372828</v>
      </c>
      <c r="G20" s="26">
        <v>372828</v>
      </c>
      <c r="H20" s="26">
        <v>372828</v>
      </c>
      <c r="I20" s="26">
        <v>372828</v>
      </c>
      <c r="J20" s="26">
        <v>372828</v>
      </c>
      <c r="K20" s="26">
        <v>372828</v>
      </c>
      <c r="L20" s="27"/>
      <c r="M20" s="27"/>
    </row>
    <row r="21" spans="1:13" ht="17.25" customHeight="1">
      <c r="A21" s="25" t="s">
        <v>12</v>
      </c>
      <c r="B21" s="26">
        <v>4138</v>
      </c>
      <c r="C21" s="26">
        <v>512.8</v>
      </c>
      <c r="D21" s="26">
        <f>80838.25+5612.418+1.74-127.54</f>
        <v>86324.86800000002</v>
      </c>
      <c r="E21" s="26">
        <v>5306.9</v>
      </c>
      <c r="F21" s="26">
        <v>5306.9</v>
      </c>
      <c r="G21" s="26">
        <v>5306.9</v>
      </c>
      <c r="H21" s="26">
        <v>5306.9</v>
      </c>
      <c r="I21" s="26">
        <v>5306.9</v>
      </c>
      <c r="J21" s="26">
        <v>5306.9</v>
      </c>
      <c r="K21" s="26">
        <v>5306.9</v>
      </c>
      <c r="L21" s="27"/>
      <c r="M21" s="27"/>
    </row>
    <row r="22" spans="1:11" ht="15" customHeight="1">
      <c r="A22" s="4" t="s">
        <v>37</v>
      </c>
      <c r="B22" s="6">
        <f aca="true" t="shared" si="5" ref="B22:K22">B15+B29</f>
        <v>605172.4</v>
      </c>
      <c r="C22" s="6">
        <f t="shared" si="5"/>
        <v>643914.4</v>
      </c>
      <c r="D22" s="6">
        <f t="shared" si="5"/>
        <v>885695.765</v>
      </c>
      <c r="E22" s="6">
        <f t="shared" si="5"/>
        <v>611143.9900000001</v>
      </c>
      <c r="F22" s="6">
        <f t="shared" si="5"/>
        <v>635876.9</v>
      </c>
      <c r="G22" s="6">
        <f t="shared" si="5"/>
        <v>641491.2</v>
      </c>
      <c r="H22" s="6">
        <f t="shared" si="5"/>
        <v>648089.9</v>
      </c>
      <c r="I22" s="6">
        <f t="shared" si="5"/>
        <v>654979.9</v>
      </c>
      <c r="J22" s="6">
        <f t="shared" si="5"/>
        <v>662129.9</v>
      </c>
      <c r="K22" s="6">
        <f t="shared" si="5"/>
        <v>669559.9</v>
      </c>
    </row>
    <row r="23" spans="1:11" ht="15" customHeight="1">
      <c r="A23" s="3" t="s">
        <v>36</v>
      </c>
      <c r="B23" s="16">
        <v>48161.5</v>
      </c>
      <c r="C23" s="17">
        <v>54771.1</v>
      </c>
      <c r="D23" s="17">
        <v>42441.4</v>
      </c>
      <c r="E23" s="17">
        <v>29566.9</v>
      </c>
      <c r="F23" s="17">
        <v>29566.9</v>
      </c>
      <c r="G23" s="17">
        <v>29566.9</v>
      </c>
      <c r="H23" s="17">
        <v>29566.9</v>
      </c>
      <c r="I23" s="17">
        <v>29566.9</v>
      </c>
      <c r="J23" s="17">
        <v>29566.9</v>
      </c>
      <c r="K23" s="17">
        <v>29566.9</v>
      </c>
    </row>
    <row r="24" spans="1:11" s="7" customFormat="1" ht="15" customHeight="1">
      <c r="A24" s="5" t="s">
        <v>4</v>
      </c>
      <c r="B24" s="18">
        <v>23225.9</v>
      </c>
      <c r="C24" s="18">
        <v>26447.4</v>
      </c>
      <c r="D24" s="18">
        <v>28665</v>
      </c>
      <c r="E24" s="18">
        <v>28665</v>
      </c>
      <c r="F24" s="18">
        <v>28665</v>
      </c>
      <c r="G24" s="18">
        <v>28665</v>
      </c>
      <c r="H24" s="18">
        <v>28665</v>
      </c>
      <c r="I24" s="18">
        <v>28665</v>
      </c>
      <c r="J24" s="18">
        <v>28665</v>
      </c>
      <c r="K24" s="18">
        <v>28665</v>
      </c>
    </row>
    <row r="25" spans="1:11" ht="18.75" customHeight="1">
      <c r="A25" s="3" t="s">
        <v>29</v>
      </c>
      <c r="B25" s="16">
        <v>3905.8</v>
      </c>
      <c r="C25" s="16">
        <v>180.1</v>
      </c>
      <c r="D25" s="16">
        <v>160.7</v>
      </c>
      <c r="E25" s="19">
        <v>150</v>
      </c>
      <c r="F25" s="19">
        <v>131</v>
      </c>
      <c r="G25" s="19">
        <v>109.8</v>
      </c>
      <c r="H25" s="19">
        <v>93.2</v>
      </c>
      <c r="I25" s="19">
        <v>93.2</v>
      </c>
      <c r="J25" s="19">
        <v>89.8</v>
      </c>
      <c r="K25" s="19">
        <v>83</v>
      </c>
    </row>
    <row r="26" spans="1:11" s="9" customFormat="1" ht="55.5" customHeight="1">
      <c r="A26" s="8" t="s">
        <v>30</v>
      </c>
      <c r="B26" s="24">
        <v>1.5</v>
      </c>
      <c r="C26" s="24">
        <v>0.05</v>
      </c>
      <c r="D26" s="24">
        <v>0.07</v>
      </c>
      <c r="E26" s="24">
        <v>0.06</v>
      </c>
      <c r="F26" s="24">
        <v>0.05</v>
      </c>
      <c r="G26" s="24">
        <v>0.04</v>
      </c>
      <c r="H26" s="24">
        <v>0.03</v>
      </c>
      <c r="I26" s="24">
        <v>0.03</v>
      </c>
      <c r="J26" s="24">
        <v>0.03</v>
      </c>
      <c r="K26" s="24">
        <v>0.03</v>
      </c>
    </row>
    <row r="27" spans="1:11" ht="15" customHeight="1">
      <c r="A27" s="4" t="s">
        <v>2</v>
      </c>
      <c r="B27" s="13">
        <f aca="true" t="shared" si="6" ref="B27:K27">B15-B22</f>
        <v>-8575.400000000023</v>
      </c>
      <c r="C27" s="13">
        <f>C15-C22</f>
        <v>-3190.9000000000233</v>
      </c>
      <c r="D27" s="13">
        <f t="shared" si="6"/>
        <v>-13937.400000000023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</row>
    <row r="28" spans="1:11" s="9" customFormat="1" ht="27" customHeight="1">
      <c r="A28" s="8" t="s">
        <v>5</v>
      </c>
      <c r="B28" s="14">
        <f>-(B27/(B15-B17)*100)</f>
        <v>6.511798144432936</v>
      </c>
      <c r="C28" s="14">
        <f>-(C27/(C15-C17)*100)</f>
        <v>1.9998947060984114</v>
      </c>
      <c r="D28" s="14">
        <f>-(D27/(D15-D17)*100)</f>
        <v>9.87254672094513</v>
      </c>
      <c r="E28" s="14">
        <f>-(E27/(E15-E17)*100)</f>
        <v>0</v>
      </c>
      <c r="F28" s="14">
        <f aca="true" t="shared" si="7" ref="F28:K28">-(F27/(F15-F17)*100)</f>
        <v>0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</row>
    <row r="29" spans="1:11" ht="15" customHeight="1">
      <c r="A29" s="4" t="s">
        <v>38</v>
      </c>
      <c r="B29" s="23">
        <v>8575.4</v>
      </c>
      <c r="C29" s="23">
        <v>3190.9</v>
      </c>
      <c r="D29" s="23">
        <v>13937.4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5.75">
      <c r="A30" s="3" t="s">
        <v>6</v>
      </c>
      <c r="B30" s="16">
        <v>8567.5</v>
      </c>
      <c r="C30" s="16">
        <v>4085.3</v>
      </c>
      <c r="D30" s="16">
        <v>5714.7</v>
      </c>
      <c r="E30" s="16">
        <v>9861.1</v>
      </c>
      <c r="F30" s="16">
        <v>9861.1</v>
      </c>
      <c r="G30" s="16">
        <v>9681.1</v>
      </c>
      <c r="H30" s="16">
        <v>9681.1</v>
      </c>
      <c r="I30" s="16">
        <v>9681.1</v>
      </c>
      <c r="J30" s="15"/>
      <c r="K30" s="15"/>
    </row>
    <row r="31" spans="1:11" ht="15.75" customHeight="1">
      <c r="A31" s="3" t="s">
        <v>7</v>
      </c>
      <c r="B31" s="16"/>
      <c r="C31" s="16"/>
      <c r="D31" s="16">
        <v>16581.2</v>
      </c>
      <c r="E31" s="16"/>
      <c r="F31" s="16"/>
      <c r="G31" s="16"/>
      <c r="H31" s="16"/>
      <c r="I31" s="16"/>
      <c r="J31" s="16"/>
      <c r="K31" s="16"/>
    </row>
    <row r="32" spans="1:11" ht="16.5" customHeight="1">
      <c r="A32" s="4" t="s">
        <v>31</v>
      </c>
      <c r="B32" s="22">
        <v>112273.1</v>
      </c>
      <c r="C32" s="22">
        <v>116358.4</v>
      </c>
      <c r="D32" s="22">
        <v>49305.6</v>
      </c>
      <c r="E32" s="22">
        <v>49305.6</v>
      </c>
      <c r="F32" s="22">
        <v>39444.5</v>
      </c>
      <c r="G32" s="22">
        <v>29583.4</v>
      </c>
      <c r="H32" s="22">
        <v>19722.3</v>
      </c>
      <c r="I32" s="22">
        <v>9861.2</v>
      </c>
      <c r="J32" s="22">
        <v>0</v>
      </c>
      <c r="K32" s="22">
        <v>0</v>
      </c>
    </row>
    <row r="33" spans="1:11" s="9" customFormat="1" ht="30" customHeight="1">
      <c r="A33" s="8" t="s">
        <v>32</v>
      </c>
      <c r="B33" s="14">
        <f aca="true" t="shared" si="8" ref="B33:K33">B32/B16*100</f>
        <v>85.25547079433397</v>
      </c>
      <c r="C33" s="14">
        <f t="shared" si="8"/>
        <v>72.92755904919606</v>
      </c>
      <c r="D33" s="14">
        <f t="shared" si="8"/>
        <v>34.92558437041565</v>
      </c>
      <c r="E33" s="14">
        <f t="shared" si="8"/>
        <v>32.02737750448543</v>
      </c>
      <c r="F33" s="14">
        <f t="shared" si="8"/>
        <v>24.73055919547076</v>
      </c>
      <c r="G33" s="14">
        <f t="shared" si="8"/>
        <v>17.91724733558515</v>
      </c>
      <c r="H33" s="14">
        <f t="shared" si="8"/>
        <v>11.485819113621803</v>
      </c>
      <c r="I33" s="14">
        <f t="shared" si="8"/>
        <v>5.521388577827548</v>
      </c>
      <c r="J33" s="14">
        <f t="shared" si="8"/>
        <v>0</v>
      </c>
      <c r="K33" s="14">
        <f t="shared" si="8"/>
        <v>0</v>
      </c>
    </row>
    <row r="34" spans="1:11" ht="15" customHeight="1">
      <c r="A34" s="30" t="s">
        <v>28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5.75">
      <c r="A35" s="4" t="s">
        <v>11</v>
      </c>
      <c r="B35" s="13">
        <f>B36+B37</f>
        <v>215186.2</v>
      </c>
      <c r="C35" s="13">
        <f aca="true" t="shared" si="9" ref="C35:K35">C36+C37</f>
        <v>243175.2</v>
      </c>
      <c r="D35" s="13">
        <f t="shared" si="9"/>
        <v>298935.8</v>
      </c>
      <c r="E35" s="13">
        <f t="shared" si="9"/>
        <v>119724.95000000001</v>
      </c>
      <c r="F35" s="13">
        <f t="shared" si="9"/>
        <v>121657.65</v>
      </c>
      <c r="G35" s="13">
        <f t="shared" si="9"/>
        <v>123221.25</v>
      </c>
      <c r="H35" s="13">
        <f t="shared" si="9"/>
        <v>126544.1</v>
      </c>
      <c r="I35" s="13">
        <f t="shared" si="9"/>
        <v>129964.1</v>
      </c>
      <c r="J35" s="13">
        <f t="shared" si="9"/>
        <v>133514.1</v>
      </c>
      <c r="K35" s="13">
        <f t="shared" si="9"/>
        <v>137284.1</v>
      </c>
    </row>
    <row r="36" spans="1:12" ht="15.75">
      <c r="A36" s="20" t="s">
        <v>8</v>
      </c>
      <c r="B36" s="17">
        <v>81217.1</v>
      </c>
      <c r="C36" s="17">
        <v>81652.6</v>
      </c>
      <c r="D36" s="17">
        <v>92460.2</v>
      </c>
      <c r="E36" s="17">
        <v>79899.55</v>
      </c>
      <c r="F36" s="17">
        <v>81393.55</v>
      </c>
      <c r="G36" s="17">
        <v>82957.15</v>
      </c>
      <c r="H36" s="17">
        <f>H10-H16</f>
        <v>86280</v>
      </c>
      <c r="I36" s="17">
        <f>I10-I16</f>
        <v>89700</v>
      </c>
      <c r="J36" s="17">
        <f>J10-J16</f>
        <v>93250</v>
      </c>
      <c r="K36" s="17">
        <f>K10-K16</f>
        <v>97020</v>
      </c>
      <c r="L36" s="27"/>
    </row>
    <row r="37" spans="1:12" ht="15.75">
      <c r="A37" s="20" t="s">
        <v>1</v>
      </c>
      <c r="B37" s="17">
        <v>133969.1</v>
      </c>
      <c r="C37" s="17">
        <v>161522.6</v>
      </c>
      <c r="D37" s="17">
        <v>206475.6</v>
      </c>
      <c r="E37" s="17">
        <v>39825.4</v>
      </c>
      <c r="F37" s="17">
        <v>40264.1</v>
      </c>
      <c r="G37" s="17">
        <v>40264.1</v>
      </c>
      <c r="H37" s="17">
        <v>40264.1</v>
      </c>
      <c r="I37" s="17">
        <v>40264.1</v>
      </c>
      <c r="J37" s="17">
        <v>40264.1</v>
      </c>
      <c r="K37" s="17">
        <v>40264.1</v>
      </c>
      <c r="L37" s="27"/>
    </row>
    <row r="38" spans="1:11" ht="15.75">
      <c r="A38" s="4" t="s">
        <v>3</v>
      </c>
      <c r="B38" s="13">
        <f>B35-B39</f>
        <v>209813.2</v>
      </c>
      <c r="C38" s="13">
        <f aca="true" t="shared" si="10" ref="C38:K38">C35-C39</f>
        <v>240691.40000000002</v>
      </c>
      <c r="D38" s="13">
        <f t="shared" si="10"/>
        <v>308267.3</v>
      </c>
      <c r="E38" s="13">
        <f t="shared" si="10"/>
        <v>119724.95000000001</v>
      </c>
      <c r="F38" s="13">
        <f t="shared" si="10"/>
        <v>121657.65</v>
      </c>
      <c r="G38" s="13">
        <f t="shared" si="10"/>
        <v>123221.25</v>
      </c>
      <c r="H38" s="13">
        <f t="shared" si="10"/>
        <v>126544.1</v>
      </c>
      <c r="I38" s="13">
        <f t="shared" si="10"/>
        <v>129964.1</v>
      </c>
      <c r="J38" s="13">
        <f t="shared" si="10"/>
        <v>133514.1</v>
      </c>
      <c r="K38" s="13">
        <f t="shared" si="10"/>
        <v>137284.1</v>
      </c>
    </row>
    <row r="39" spans="1:11" ht="15" customHeight="1">
      <c r="A39" s="4" t="s">
        <v>2</v>
      </c>
      <c r="B39" s="23">
        <v>5373</v>
      </c>
      <c r="C39" s="23">
        <v>2483.8</v>
      </c>
      <c r="D39" s="23">
        <v>-9331.5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15.75">
      <c r="A40" s="4"/>
      <c r="B40" s="16">
        <f aca="true" t="shared" si="11" ref="B40:K40">B39/B36*100*(-1)</f>
        <v>-6.615601886794775</v>
      </c>
      <c r="C40" s="16">
        <f>C39/C36*100*(-1)</f>
        <v>-3.0419117088739367</v>
      </c>
      <c r="D40" s="16">
        <f t="shared" si="11"/>
        <v>10.092450589550964</v>
      </c>
      <c r="E40" s="16">
        <f t="shared" si="11"/>
        <v>0</v>
      </c>
      <c r="F40" s="16">
        <f t="shared" si="11"/>
        <v>0</v>
      </c>
      <c r="G40" s="16">
        <f t="shared" si="11"/>
        <v>0</v>
      </c>
      <c r="H40" s="16">
        <f t="shared" si="11"/>
        <v>0</v>
      </c>
      <c r="I40" s="16">
        <f t="shared" si="11"/>
        <v>0</v>
      </c>
      <c r="J40" s="16">
        <f t="shared" si="11"/>
        <v>0</v>
      </c>
      <c r="K40" s="16">
        <f t="shared" si="11"/>
        <v>0</v>
      </c>
    </row>
    <row r="41" spans="2:11" ht="15.75">
      <c r="B41" s="12">
        <f aca="true" t="shared" si="12" ref="B41:K41">B10-B16</f>
        <v>81114.19999999998</v>
      </c>
      <c r="C41" s="12">
        <f t="shared" si="12"/>
        <v>81649.20000000001</v>
      </c>
      <c r="D41" s="12">
        <f t="shared" si="12"/>
        <v>92460</v>
      </c>
      <c r="E41" s="12">
        <f t="shared" si="12"/>
        <v>79899.50999999998</v>
      </c>
      <c r="F41" s="12">
        <f t="shared" si="12"/>
        <v>81393.57</v>
      </c>
      <c r="G41" s="12">
        <f t="shared" si="12"/>
        <v>82957.15000000002</v>
      </c>
      <c r="H41" s="12">
        <f t="shared" si="12"/>
        <v>86280</v>
      </c>
      <c r="I41" s="12">
        <f t="shared" si="12"/>
        <v>89700</v>
      </c>
      <c r="J41" s="12">
        <f t="shared" si="12"/>
        <v>93250</v>
      </c>
      <c r="K41" s="12">
        <f t="shared" si="12"/>
        <v>97020</v>
      </c>
    </row>
  </sheetData>
  <sheetProtection/>
  <mergeCells count="8">
    <mergeCell ref="A34:K34"/>
    <mergeCell ref="F1:K1"/>
    <mergeCell ref="F2:K2"/>
    <mergeCell ref="F4:K4"/>
    <mergeCell ref="F3:K3"/>
    <mergeCell ref="A8:K8"/>
    <mergeCell ref="A14:K14"/>
    <mergeCell ref="A5:K5"/>
  </mergeCells>
  <printOptions horizontalCentered="1"/>
  <pageMargins left="0.3937007874015748" right="0.3937007874015748" top="0.3937007874015748" bottom="0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Рыбалкина Юлия Николаевна</dc:creator>
  <cp:keywords/>
  <dc:description/>
  <cp:lastModifiedBy>Доход</cp:lastModifiedBy>
  <cp:lastPrinted>2017-10-24T08:11:01Z</cp:lastPrinted>
  <dcterms:created xsi:type="dcterms:W3CDTF">2016-05-27T12:29:42Z</dcterms:created>
  <dcterms:modified xsi:type="dcterms:W3CDTF">2017-10-24T08:58:54Z</dcterms:modified>
  <cp:category/>
  <cp:version/>
  <cp:contentType/>
  <cp:contentStatus/>
</cp:coreProperties>
</file>